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cal.user\OneDrive - Debreceni Egyetem\Tóth Krisztina\Oktatási dékánhelyettes\Képzési program\2021 Képzési program\Légi- és Közúti Járművek\"/>
    </mc:Choice>
  </mc:AlternateContent>
  <bookViews>
    <workbookView xWindow="1635" yWindow="0" windowWidth="28800" windowHeight="12420"/>
  </bookViews>
  <sheets>
    <sheet name=" Légijármű üzemeltető" sheetId="1" r:id="rId1"/>
  </sheets>
  <calcPr calcId="162913"/>
</workbook>
</file>

<file path=xl/calcChain.xml><?xml version="1.0" encoding="utf-8"?>
<calcChain xmlns="http://schemas.openxmlformats.org/spreadsheetml/2006/main">
  <c r="I34" i="1" l="1"/>
  <c r="H33" i="1"/>
  <c r="G33" i="1"/>
  <c r="J33" i="1"/>
  <c r="K33" i="1"/>
  <c r="M38" i="1" s="1"/>
  <c r="L33" i="1"/>
  <c r="N33" i="1"/>
  <c r="O33" i="1"/>
  <c r="Q38" i="1" s="1"/>
  <c r="P33" i="1"/>
  <c r="R33" i="1"/>
  <c r="M36" i="1"/>
  <c r="T36" i="1" s="1"/>
  <c r="Q36" i="1"/>
  <c r="I36" i="1"/>
  <c r="M35" i="1"/>
  <c r="Q35" i="1"/>
  <c r="I35" i="1"/>
  <c r="M34" i="1"/>
  <c r="T34" i="1" s="1"/>
  <c r="Q34" i="1"/>
  <c r="I38" i="1" l="1"/>
  <c r="Q37" i="1"/>
  <c r="I37" i="1"/>
  <c r="M37" i="1"/>
  <c r="T39" i="1"/>
  <c r="T35" i="1"/>
  <c r="T37" i="1" l="1"/>
  <c r="T38" i="1" l="1"/>
</calcChain>
</file>

<file path=xl/sharedStrings.xml><?xml version="1.0" encoding="utf-8"?>
<sst xmlns="http://schemas.openxmlformats.org/spreadsheetml/2006/main" count="164" uniqueCount="99">
  <si>
    <t>Ssz.</t>
  </si>
  <si>
    <t>1. félév</t>
  </si>
  <si>
    <t>2. félév</t>
  </si>
  <si>
    <t>3. félév</t>
  </si>
  <si>
    <t>Szakmai törzsanyag</t>
  </si>
  <si>
    <t>Előkövetelmény</t>
  </si>
  <si>
    <t>Szakdolgozat készítése</t>
  </si>
  <si>
    <t>LEVELEZŐ TAGOZAT</t>
  </si>
  <si>
    <t>Alapismeretek</t>
  </si>
  <si>
    <t>Légi jog</t>
  </si>
  <si>
    <t>kr</t>
  </si>
  <si>
    <t>Emberi teljesítőképesség</t>
  </si>
  <si>
    <t>Meteorológia</t>
  </si>
  <si>
    <t>Kommunikáció</t>
  </si>
  <si>
    <t>Helikopter kezelő</t>
  </si>
  <si>
    <t>Elektronika</t>
  </si>
  <si>
    <t>Gyakorlatok</t>
  </si>
  <si>
    <t xml:space="preserve"> </t>
  </si>
  <si>
    <t>Szenzorok és aktuátorok</t>
  </si>
  <si>
    <t>Speciális elméleti ismeretek</t>
  </si>
  <si>
    <t>é</t>
  </si>
  <si>
    <t>hv</t>
  </si>
  <si>
    <t>k</t>
  </si>
  <si>
    <t>Irányításelmélet I</t>
  </si>
  <si>
    <t>Irányításelmélet II</t>
  </si>
  <si>
    <t>Speciális szakmai ismeretek</t>
  </si>
  <si>
    <t>60 perces órák</t>
  </si>
  <si>
    <t>Repülési teljesítmény és tervezés I</t>
  </si>
  <si>
    <t>Repülési teljesítmény és tervezés II</t>
  </si>
  <si>
    <t>Légi jármű általános ismeretek I</t>
  </si>
  <si>
    <t>Légi jármű általános ismeretek II</t>
  </si>
  <si>
    <t>Repüléselmélet II</t>
  </si>
  <si>
    <t>MK2LJA1R05RX19</t>
  </si>
  <si>
    <t>MK2LJA2R04RX19</t>
  </si>
  <si>
    <t>Üzemeltetési eljárások II</t>
  </si>
  <si>
    <t>Üzemeltetési eljárások I</t>
  </si>
  <si>
    <t>Navigáció I</t>
  </si>
  <si>
    <t>Navigáció II</t>
  </si>
  <si>
    <t>MK2RTT1R01RX19</t>
  </si>
  <si>
    <t>MK2NAV1R03RX19</t>
  </si>
  <si>
    <t>MK2RTT2R01RX19</t>
  </si>
  <si>
    <t>MK2NAV2R03RX19</t>
  </si>
  <si>
    <t>MK2UZE1R01RX19</t>
  </si>
  <si>
    <t>MK2UZE2R01RX19</t>
  </si>
  <si>
    <t>Összevont hatósági vizsga I (szakmai törzsanyag I. féléves tantárgyaiból)</t>
  </si>
  <si>
    <t>Repülési gyakorlat I</t>
  </si>
  <si>
    <t>Repülési gyakorlat II</t>
  </si>
  <si>
    <t>Repülési gyakorlat III</t>
  </si>
  <si>
    <t>MK2OHV1R00RX17</t>
  </si>
  <si>
    <t>Gázturbinás típusképzés elmélet</t>
  </si>
  <si>
    <t>MK2REP2R05RX19</t>
  </si>
  <si>
    <t>MK2SZAKR10RX17</t>
  </si>
  <si>
    <t>MK2TERMR04RX17</t>
  </si>
  <si>
    <t>MK2ELKTR04RX17</t>
  </si>
  <si>
    <t>MK2IRA1R04RX17</t>
  </si>
  <si>
    <t>MK2IRA2R05RX17</t>
  </si>
  <si>
    <t>MK2LJOGR01RX19</t>
  </si>
  <si>
    <t>MK2SZENR04RX17</t>
  </si>
  <si>
    <t>MK2EMBTR01RX17</t>
  </si>
  <si>
    <t>MK2METER03RX17</t>
  </si>
  <si>
    <t>MK2REP1R05RX19</t>
  </si>
  <si>
    <t>MK2KOMMR01RX17</t>
  </si>
  <si>
    <t>Termodinamika és áramlástan</t>
  </si>
  <si>
    <t>Repüléselmélet I</t>
  </si>
  <si>
    <t>MK2TGTTR02RX19</t>
  </si>
  <si>
    <t>MK2RGY1R05RX19</t>
  </si>
  <si>
    <t>MK2RGY2R09RX19</t>
  </si>
  <si>
    <t>MK2RGY3R04RX19</t>
  </si>
  <si>
    <t>Légi jog, Légi jármű általános ismeretek I, Repülési teljesítmény és tervezés I, Emberi teljesítőképesség, Meteorológia, Navigáció I, Repüléselmélet I, Kommunikáció</t>
  </si>
  <si>
    <t>Összevont hatósági vizsga I (szakmai törzsanyag I. féléves tantárgyaiból) egyidejű</t>
  </si>
  <si>
    <t>MK2OHV2R00RX17</t>
  </si>
  <si>
    <t>Összevont hatósági vizsga II (Speciális elméleti ismeretek)</t>
  </si>
  <si>
    <t>Tárgynév</t>
  </si>
  <si>
    <t>Tárgycsoport</t>
  </si>
  <si>
    <t>Tárgykód</t>
  </si>
  <si>
    <t>e</t>
  </si>
  <si>
    <t>gy</t>
  </si>
  <si>
    <t>kö</t>
  </si>
  <si>
    <t>Félévenként összesen:</t>
  </si>
  <si>
    <t>kollokviumos tárgyak száma</t>
  </si>
  <si>
    <t>évközi jegyes tárgyak száma</t>
  </si>
  <si>
    <t>tárgyak száma</t>
  </si>
  <si>
    <t>kontaktórák száma</t>
  </si>
  <si>
    <t>Debreceni Egyetem</t>
  </si>
  <si>
    <t>Műszaki Kar</t>
  </si>
  <si>
    <t>Mintaterv</t>
  </si>
  <si>
    <t>Légijármű üzemeltető szakirányú továbbképzési szak</t>
  </si>
  <si>
    <t>hatósági vizsgás tárgyak száma</t>
  </si>
  <si>
    <t xml:space="preserve">Képzés során összesen: </t>
  </si>
  <si>
    <t xml:space="preserve">tárgyak száma </t>
  </si>
  <si>
    <t>kreditek száma</t>
  </si>
  <si>
    <t xml:space="preserve">Jelmagyarázat: </t>
  </si>
  <si>
    <t>kö = követelménytípus</t>
  </si>
  <si>
    <t>é = évközi jegy</t>
  </si>
  <si>
    <t>hv = hatósági vizsga</t>
  </si>
  <si>
    <t>k = kollokvium</t>
  </si>
  <si>
    <t>kr = kredit</t>
  </si>
  <si>
    <t>e = elmélet féléves óraszáma</t>
  </si>
  <si>
    <t>gy = gyakorlat féléves óraszáma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</si>
</sst>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.5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8.5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2" fillId="0" borderId="36" xfId="0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Alignment="1"/>
    <xf numFmtId="0" fontId="4" fillId="0" borderId="0" xfId="0" applyFont="1"/>
    <xf numFmtId="0" fontId="4" fillId="0" borderId="0" xfId="0" applyFont="1" applyAlignment="1">
      <alignment horizontal="right"/>
    </xf>
    <xf numFmtId="0" fontId="2" fillId="2" borderId="14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right"/>
    </xf>
    <xf numFmtId="0" fontId="2" fillId="2" borderId="30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0" fontId="6" fillId="2" borderId="22" xfId="0" applyFont="1" applyFill="1" applyBorder="1" applyAlignment="1"/>
    <xf numFmtId="0" fontId="6" fillId="2" borderId="9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 vertical="center" textRotation="90" wrapText="1"/>
    </xf>
    <xf numFmtId="0" fontId="4" fillId="2" borderId="9" xfId="0" applyFont="1" applyFill="1" applyBorder="1" applyAlignment="1">
      <alignment horizontal="center" vertical="center" textRotation="90" wrapText="1"/>
    </xf>
    <xf numFmtId="0" fontId="4" fillId="0" borderId="36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 textRotation="90" wrapText="1"/>
    </xf>
    <xf numFmtId="0" fontId="4" fillId="2" borderId="0" xfId="0" applyFont="1" applyFill="1" applyBorder="1" applyAlignment="1">
      <alignment horizontal="center" vertical="center" textRotation="90" wrapText="1"/>
    </xf>
    <xf numFmtId="0" fontId="4" fillId="0" borderId="7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 textRotation="90" wrapText="1"/>
    </xf>
    <xf numFmtId="0" fontId="4" fillId="2" borderId="39" xfId="0" applyFont="1" applyFill="1" applyBorder="1" applyAlignment="1">
      <alignment horizontal="center" vertical="center" textRotation="90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16" fontId="4" fillId="0" borderId="0" xfId="0" quotePrefix="1" applyNumberFormat="1" applyFont="1"/>
    <xf numFmtId="0" fontId="4" fillId="0" borderId="41" xfId="0" applyFont="1" applyFill="1" applyBorder="1" applyAlignment="1">
      <alignment horizontal="left" vertical="center" wrapText="1"/>
    </xf>
    <xf numFmtId="1" fontId="4" fillId="0" borderId="18" xfId="0" applyNumberFormat="1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Border="1"/>
    <xf numFmtId="0" fontId="3" fillId="0" borderId="7" xfId="0" applyFont="1" applyFill="1" applyBorder="1" applyAlignment="1">
      <alignment horizontal="left" vertical="center" wrapText="1"/>
    </xf>
    <xf numFmtId="1" fontId="4" fillId="0" borderId="15" xfId="0" applyNumberFormat="1" applyFont="1" applyFill="1" applyBorder="1" applyAlignment="1">
      <alignment horizontal="center" vertical="center"/>
    </xf>
    <xf numFmtId="1" fontId="4" fillId="0" borderId="16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0" xfId="0" quotePrefix="1" applyFont="1" applyAlignment="1">
      <alignment horizontal="right"/>
    </xf>
    <xf numFmtId="0" fontId="4" fillId="0" borderId="13" xfId="0" applyFont="1" applyBorder="1" applyAlignment="1">
      <alignment horizontal="center" vertical="center" textRotation="90"/>
    </xf>
    <xf numFmtId="0" fontId="4" fillId="0" borderId="21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23" xfId="0" applyFont="1" applyBorder="1" applyAlignment="1">
      <alignment horizontal="center" vertical="center" textRotation="90"/>
    </xf>
    <xf numFmtId="0" fontId="3" fillId="0" borderId="7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 textRotation="90"/>
    </xf>
    <xf numFmtId="0" fontId="3" fillId="0" borderId="40" xfId="0" applyFont="1" applyFill="1" applyBorder="1" applyAlignment="1">
      <alignment horizontal="left" vertic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3" xfId="0" applyFont="1" applyFill="1" applyBorder="1" applyAlignment="1">
      <alignment horizontal="left" vertical="center"/>
    </xf>
    <xf numFmtId="0" fontId="4" fillId="3" borderId="43" xfId="0" applyFont="1" applyFill="1" applyBorder="1" applyAlignment="1">
      <alignment horizontal="left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3" borderId="51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/>
    <xf numFmtId="1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0" fontId="5" fillId="0" borderId="39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15" xfId="0" applyFont="1" applyFill="1" applyBorder="1" applyAlignment="1">
      <alignment horizontal="right" vertical="center"/>
    </xf>
    <xf numFmtId="0" fontId="2" fillId="0" borderId="55" xfId="0" applyFont="1" applyFill="1" applyBorder="1" applyAlignment="1">
      <alignment horizontal="right" vertical="center"/>
    </xf>
    <xf numFmtId="0" fontId="3" fillId="0" borderId="56" xfId="0" applyFont="1" applyFill="1" applyBorder="1" applyAlignment="1">
      <alignment horizontal="right" vertical="center"/>
    </xf>
    <xf numFmtId="0" fontId="4" fillId="0" borderId="56" xfId="0" applyFont="1" applyFill="1" applyBorder="1" applyAlignment="1">
      <alignment horizontal="right" vertical="center"/>
    </xf>
    <xf numFmtId="0" fontId="4" fillId="0" borderId="57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51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4" fillId="0" borderId="42" xfId="0" applyFont="1" applyFill="1" applyBorder="1" applyAlignment="1">
      <alignment horizontal="left" vertical="center"/>
    </xf>
    <xf numFmtId="0" fontId="4" fillId="0" borderId="48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center" vertical="center"/>
    </xf>
    <xf numFmtId="1" fontId="4" fillId="0" borderId="28" xfId="0" applyNumberFormat="1" applyFont="1" applyFill="1" applyBorder="1" applyAlignment="1">
      <alignment horizontal="center" vertical="center"/>
    </xf>
    <xf numFmtId="1" fontId="4" fillId="0" borderId="25" xfId="0" applyNumberFormat="1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40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left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8"/>
  <sheetViews>
    <sheetView tabSelected="1" zoomScale="110" zoomScaleNormal="110" zoomScaleSheetLayoutView="100" workbookViewId="0">
      <pane ySplit="4" topLeftCell="A5" activePane="bottomLeft" state="frozen"/>
      <selection pane="bottomLeft" activeCell="V19" sqref="V19"/>
    </sheetView>
  </sheetViews>
  <sheetFormatPr defaultRowHeight="11.25" x14ac:dyDescent="0.2"/>
  <cols>
    <col min="1" max="3" width="3.7109375" style="12" customWidth="1"/>
    <col min="4" max="4" width="9.42578125" style="11" customWidth="1"/>
    <col min="5" max="5" width="36.7109375" style="11" customWidth="1"/>
    <col min="6" max="6" width="16" style="106" customWidth="1"/>
    <col min="7" max="7" width="4.42578125" style="106" customWidth="1"/>
    <col min="8" max="8" width="3.7109375" style="106" customWidth="1"/>
    <col min="9" max="9" width="3.28515625" style="106" customWidth="1"/>
    <col min="10" max="10" width="2.7109375" style="106" customWidth="1"/>
    <col min="11" max="11" width="4.42578125" style="106" customWidth="1"/>
    <col min="12" max="12" width="4" style="106" customWidth="1"/>
    <col min="13" max="13" width="3.5703125" style="106" bestFit="1" customWidth="1"/>
    <col min="14" max="14" width="2.7109375" style="106" customWidth="1"/>
    <col min="15" max="15" width="3.42578125" style="106" customWidth="1"/>
    <col min="16" max="18" width="2.7109375" style="106" customWidth="1"/>
    <col min="19" max="19" width="62" style="11" customWidth="1"/>
    <col min="20" max="20" width="3.5703125" style="11" bestFit="1" customWidth="1"/>
    <col min="21" max="16384" width="9.140625" style="11"/>
  </cols>
  <sheetData>
    <row r="1" spans="1:30" ht="15" x14ac:dyDescent="0.25">
      <c r="A1" s="8"/>
      <c r="B1" s="8"/>
      <c r="C1" s="8"/>
      <c r="D1" s="9"/>
      <c r="E1" s="6" t="s">
        <v>83</v>
      </c>
      <c r="F1" s="6" t="s">
        <v>84</v>
      </c>
      <c r="G1" s="107" t="s">
        <v>85</v>
      </c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8" t="s">
        <v>7</v>
      </c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9.5" thickBot="1" x14ac:dyDescent="0.35">
      <c r="E2" s="109" t="s">
        <v>86</v>
      </c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7"/>
    </row>
    <row r="3" spans="1:30" ht="12" thickBot="1" x14ac:dyDescent="0.25">
      <c r="A3" s="13" t="s">
        <v>0</v>
      </c>
      <c r="B3" s="14" t="s">
        <v>73</v>
      </c>
      <c r="C3" s="15"/>
      <c r="D3" s="13"/>
      <c r="E3" s="16" t="s">
        <v>72</v>
      </c>
      <c r="F3" s="16" t="s">
        <v>74</v>
      </c>
      <c r="G3" s="17" t="s">
        <v>1</v>
      </c>
      <c r="H3" s="17"/>
      <c r="I3" s="17"/>
      <c r="J3" s="17"/>
      <c r="K3" s="18" t="s">
        <v>2</v>
      </c>
      <c r="L3" s="19"/>
      <c r="M3" s="19"/>
      <c r="N3" s="20"/>
      <c r="O3" s="18" t="s">
        <v>3</v>
      </c>
      <c r="P3" s="19"/>
      <c r="Q3" s="19"/>
      <c r="R3" s="20"/>
      <c r="S3" s="16" t="s">
        <v>5</v>
      </c>
    </row>
    <row r="4" spans="1:30" ht="12" thickBot="1" x14ac:dyDescent="0.25">
      <c r="A4" s="21"/>
      <c r="B4" s="22"/>
      <c r="C4" s="23"/>
      <c r="D4" s="21"/>
      <c r="E4" s="24"/>
      <c r="F4" s="24"/>
      <c r="G4" s="25" t="s">
        <v>75</v>
      </c>
      <c r="H4" s="26" t="s">
        <v>76</v>
      </c>
      <c r="I4" s="26" t="s">
        <v>77</v>
      </c>
      <c r="J4" s="27" t="s">
        <v>10</v>
      </c>
      <c r="K4" s="25" t="s">
        <v>75</v>
      </c>
      <c r="L4" s="26" t="s">
        <v>76</v>
      </c>
      <c r="M4" s="26" t="s">
        <v>77</v>
      </c>
      <c r="N4" s="27" t="s">
        <v>10</v>
      </c>
      <c r="O4" s="25" t="s">
        <v>75</v>
      </c>
      <c r="P4" s="26" t="s">
        <v>76</v>
      </c>
      <c r="Q4" s="26" t="s">
        <v>77</v>
      </c>
      <c r="R4" s="27" t="s">
        <v>10</v>
      </c>
      <c r="S4" s="28"/>
    </row>
    <row r="5" spans="1:30" ht="12" thickBot="1" x14ac:dyDescent="0.25">
      <c r="A5" s="29"/>
      <c r="B5" s="30"/>
      <c r="C5" s="31"/>
      <c r="D5" s="32"/>
      <c r="E5" s="33"/>
      <c r="F5" s="34" t="s">
        <v>26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5"/>
      <c r="S5" s="24"/>
    </row>
    <row r="6" spans="1:30" x14ac:dyDescent="0.2">
      <c r="A6" s="137">
        <v>1</v>
      </c>
      <c r="B6" s="36" t="s">
        <v>8</v>
      </c>
      <c r="C6" s="37"/>
      <c r="D6" s="37"/>
      <c r="E6" s="80" t="s">
        <v>62</v>
      </c>
      <c r="F6" s="38" t="s">
        <v>52</v>
      </c>
      <c r="G6" s="39">
        <v>10</v>
      </c>
      <c r="H6" s="40">
        <v>10</v>
      </c>
      <c r="I6" s="40" t="s">
        <v>22</v>
      </c>
      <c r="J6" s="41">
        <v>4</v>
      </c>
      <c r="K6" s="39"/>
      <c r="L6" s="40"/>
      <c r="M6" s="40"/>
      <c r="N6" s="66"/>
      <c r="O6" s="39"/>
      <c r="P6" s="40"/>
      <c r="Q6" s="40"/>
      <c r="R6" s="66"/>
      <c r="S6" s="80"/>
    </row>
    <row r="7" spans="1:30" x14ac:dyDescent="0.2">
      <c r="A7" s="137">
        <v>2</v>
      </c>
      <c r="B7" s="44"/>
      <c r="C7" s="45"/>
      <c r="D7" s="45"/>
      <c r="E7" s="46" t="s">
        <v>15</v>
      </c>
      <c r="F7" s="47" t="s">
        <v>53</v>
      </c>
      <c r="G7" s="48"/>
      <c r="H7" s="49"/>
      <c r="I7" s="49"/>
      <c r="J7" s="50"/>
      <c r="K7" s="48">
        <v>10</v>
      </c>
      <c r="L7" s="49">
        <v>10</v>
      </c>
      <c r="M7" s="49" t="s">
        <v>22</v>
      </c>
      <c r="N7" s="53">
        <v>4</v>
      </c>
      <c r="O7" s="48"/>
      <c r="P7" s="49"/>
      <c r="Q7" s="49"/>
      <c r="R7" s="53"/>
      <c r="S7" s="46" t="s">
        <v>23</v>
      </c>
    </row>
    <row r="8" spans="1:30" x14ac:dyDescent="0.2">
      <c r="A8" s="137">
        <v>3</v>
      </c>
      <c r="B8" s="44"/>
      <c r="C8" s="45"/>
      <c r="D8" s="45"/>
      <c r="E8" s="46" t="s">
        <v>23</v>
      </c>
      <c r="F8" s="47" t="s">
        <v>54</v>
      </c>
      <c r="G8" s="48">
        <v>10</v>
      </c>
      <c r="H8" s="49">
        <v>10</v>
      </c>
      <c r="I8" s="49" t="s">
        <v>20</v>
      </c>
      <c r="J8" s="50">
        <v>4</v>
      </c>
      <c r="K8" s="48"/>
      <c r="L8" s="49"/>
      <c r="M8" s="49"/>
      <c r="N8" s="53"/>
      <c r="O8" s="48"/>
      <c r="P8" s="49"/>
      <c r="Q8" s="49"/>
      <c r="R8" s="53"/>
      <c r="S8" s="46"/>
    </row>
    <row r="9" spans="1:30" ht="24" customHeight="1" thickBot="1" x14ac:dyDescent="0.25">
      <c r="A9" s="137">
        <v>4</v>
      </c>
      <c r="B9" s="54"/>
      <c r="C9" s="55"/>
      <c r="D9" s="55"/>
      <c r="E9" s="56" t="s">
        <v>24</v>
      </c>
      <c r="F9" s="57" t="s">
        <v>55</v>
      </c>
      <c r="G9" s="58" t="s">
        <v>17</v>
      </c>
      <c r="H9" s="59" t="s">
        <v>17</v>
      </c>
      <c r="I9" s="59" t="s">
        <v>17</v>
      </c>
      <c r="J9" s="60" t="s">
        <v>17</v>
      </c>
      <c r="K9" s="58">
        <v>10</v>
      </c>
      <c r="L9" s="59">
        <v>15</v>
      </c>
      <c r="M9" s="59" t="s">
        <v>22</v>
      </c>
      <c r="N9" s="61">
        <v>5</v>
      </c>
      <c r="O9" s="58"/>
      <c r="P9" s="59"/>
      <c r="Q9" s="59"/>
      <c r="R9" s="61"/>
      <c r="S9" s="138" t="s">
        <v>23</v>
      </c>
      <c r="U9" s="62"/>
    </row>
    <row r="10" spans="1:30" ht="15" customHeight="1" x14ac:dyDescent="0.2">
      <c r="A10" s="137">
        <v>5</v>
      </c>
      <c r="B10" s="36" t="s">
        <v>4</v>
      </c>
      <c r="C10" s="37"/>
      <c r="D10" s="37"/>
      <c r="E10" s="63" t="s">
        <v>9</v>
      </c>
      <c r="F10" s="38" t="s">
        <v>56</v>
      </c>
      <c r="G10" s="64">
        <v>10</v>
      </c>
      <c r="H10" s="65">
        <v>0</v>
      </c>
      <c r="I10" s="40" t="s">
        <v>20</v>
      </c>
      <c r="J10" s="41">
        <v>1</v>
      </c>
      <c r="K10" s="39"/>
      <c r="L10" s="40"/>
      <c r="M10" s="40"/>
      <c r="N10" s="66"/>
      <c r="O10" s="39"/>
      <c r="P10" s="40"/>
      <c r="Q10" s="40"/>
      <c r="R10" s="66"/>
      <c r="S10" s="139"/>
    </row>
    <row r="11" spans="1:30" x14ac:dyDescent="0.2">
      <c r="A11" s="137">
        <v>6</v>
      </c>
      <c r="B11" s="44"/>
      <c r="C11" s="45"/>
      <c r="D11" s="45"/>
      <c r="E11" s="67" t="s">
        <v>29</v>
      </c>
      <c r="F11" s="47" t="s">
        <v>32</v>
      </c>
      <c r="G11" s="68">
        <v>18</v>
      </c>
      <c r="H11" s="69">
        <v>0</v>
      </c>
      <c r="I11" s="49" t="s">
        <v>20</v>
      </c>
      <c r="J11" s="50">
        <v>5</v>
      </c>
      <c r="K11" s="48"/>
      <c r="L11" s="49"/>
      <c r="M11" s="49"/>
      <c r="N11" s="53"/>
      <c r="O11" s="48"/>
      <c r="P11" s="49"/>
      <c r="Q11" s="49"/>
      <c r="R11" s="53"/>
      <c r="S11" s="46"/>
      <c r="T11" s="12"/>
      <c r="U11" s="70"/>
      <c r="V11" s="71"/>
      <c r="W11" s="71"/>
      <c r="X11" s="71"/>
      <c r="Y11" s="71"/>
    </row>
    <row r="12" spans="1:30" x14ac:dyDescent="0.2">
      <c r="A12" s="137">
        <v>7</v>
      </c>
      <c r="B12" s="44"/>
      <c r="C12" s="45"/>
      <c r="D12" s="45"/>
      <c r="E12" s="72" t="s">
        <v>27</v>
      </c>
      <c r="F12" s="47" t="s">
        <v>38</v>
      </c>
      <c r="G12" s="68">
        <v>15</v>
      </c>
      <c r="H12" s="69">
        <v>0</v>
      </c>
      <c r="I12" s="49" t="s">
        <v>20</v>
      </c>
      <c r="J12" s="50">
        <v>1</v>
      </c>
      <c r="K12" s="48"/>
      <c r="L12" s="49"/>
      <c r="M12" s="49"/>
      <c r="N12" s="53"/>
      <c r="O12" s="48"/>
      <c r="P12" s="49"/>
      <c r="Q12" s="49"/>
      <c r="R12" s="53"/>
      <c r="S12" s="46"/>
      <c r="T12" s="12"/>
      <c r="U12" s="70"/>
      <c r="V12" s="71"/>
      <c r="W12" s="71"/>
      <c r="X12" s="71"/>
      <c r="Y12" s="71"/>
    </row>
    <row r="13" spans="1:30" ht="15" customHeight="1" x14ac:dyDescent="0.2">
      <c r="A13" s="137">
        <v>8</v>
      </c>
      <c r="B13" s="44"/>
      <c r="C13" s="45"/>
      <c r="D13" s="45"/>
      <c r="E13" s="46" t="s">
        <v>11</v>
      </c>
      <c r="F13" s="47" t="s">
        <v>58</v>
      </c>
      <c r="G13" s="68">
        <v>5</v>
      </c>
      <c r="H13" s="69">
        <v>0</v>
      </c>
      <c r="I13" s="49" t="s">
        <v>20</v>
      </c>
      <c r="J13" s="50">
        <v>1</v>
      </c>
      <c r="K13" s="48"/>
      <c r="L13" s="49"/>
      <c r="M13" s="49"/>
      <c r="N13" s="53"/>
      <c r="O13" s="48"/>
      <c r="P13" s="49"/>
      <c r="Q13" s="49"/>
      <c r="R13" s="53"/>
      <c r="S13" s="46"/>
      <c r="T13" s="12"/>
      <c r="U13" s="70"/>
      <c r="V13" s="71"/>
      <c r="W13" s="71"/>
      <c r="X13" s="71"/>
      <c r="Y13" s="71"/>
    </row>
    <row r="14" spans="1:30" ht="15" customHeight="1" x14ac:dyDescent="0.2">
      <c r="A14" s="137">
        <v>9</v>
      </c>
      <c r="B14" s="44"/>
      <c r="C14" s="45"/>
      <c r="D14" s="45"/>
      <c r="E14" s="46" t="s">
        <v>12</v>
      </c>
      <c r="F14" s="47" t="s">
        <v>59</v>
      </c>
      <c r="G14" s="68">
        <v>10</v>
      </c>
      <c r="H14" s="69">
        <v>0</v>
      </c>
      <c r="I14" s="49" t="s">
        <v>20</v>
      </c>
      <c r="J14" s="50">
        <v>3</v>
      </c>
      <c r="K14" s="48"/>
      <c r="L14" s="49"/>
      <c r="M14" s="49"/>
      <c r="N14" s="53"/>
      <c r="O14" s="48"/>
      <c r="P14" s="49"/>
      <c r="Q14" s="49"/>
      <c r="R14" s="53"/>
      <c r="S14" s="46"/>
      <c r="T14" s="12"/>
      <c r="U14" s="12"/>
    </row>
    <row r="15" spans="1:30" ht="15" customHeight="1" x14ac:dyDescent="0.2">
      <c r="A15" s="137">
        <v>10</v>
      </c>
      <c r="B15" s="44"/>
      <c r="C15" s="45"/>
      <c r="D15" s="45"/>
      <c r="E15" s="46" t="s">
        <v>36</v>
      </c>
      <c r="F15" s="47" t="s">
        <v>39</v>
      </c>
      <c r="G15" s="68">
        <v>15</v>
      </c>
      <c r="H15" s="69">
        <v>0</v>
      </c>
      <c r="I15" s="49" t="s">
        <v>20</v>
      </c>
      <c r="J15" s="50">
        <v>5</v>
      </c>
      <c r="K15" s="48"/>
      <c r="L15" s="49"/>
      <c r="M15" s="49"/>
      <c r="N15" s="53"/>
      <c r="O15" s="48"/>
      <c r="P15" s="49"/>
      <c r="Q15" s="49"/>
      <c r="R15" s="53"/>
      <c r="S15" s="46"/>
      <c r="T15" s="12"/>
      <c r="U15" s="12"/>
    </row>
    <row r="16" spans="1:30" ht="15" customHeight="1" x14ac:dyDescent="0.2">
      <c r="A16" s="137">
        <v>11</v>
      </c>
      <c r="B16" s="44"/>
      <c r="C16" s="45"/>
      <c r="D16" s="45"/>
      <c r="E16" s="46" t="s">
        <v>63</v>
      </c>
      <c r="F16" s="47" t="s">
        <v>60</v>
      </c>
      <c r="G16" s="68">
        <v>15</v>
      </c>
      <c r="H16" s="69">
        <v>0</v>
      </c>
      <c r="I16" s="49" t="s">
        <v>20</v>
      </c>
      <c r="J16" s="50">
        <v>5</v>
      </c>
      <c r="K16" s="48"/>
      <c r="L16" s="49"/>
      <c r="M16" s="49"/>
      <c r="N16" s="53"/>
      <c r="O16" s="48"/>
      <c r="P16" s="49"/>
      <c r="Q16" s="49"/>
      <c r="R16" s="53"/>
      <c r="S16" s="46"/>
      <c r="T16" s="12"/>
      <c r="U16" s="12"/>
    </row>
    <row r="17" spans="1:21" ht="15" customHeight="1" x14ac:dyDescent="0.2">
      <c r="A17" s="137">
        <v>12</v>
      </c>
      <c r="B17" s="44"/>
      <c r="C17" s="45"/>
      <c r="D17" s="45"/>
      <c r="E17" s="46" t="s">
        <v>13</v>
      </c>
      <c r="F17" s="47" t="s">
        <v>61</v>
      </c>
      <c r="G17" s="68">
        <v>5</v>
      </c>
      <c r="H17" s="69">
        <v>0</v>
      </c>
      <c r="I17" s="49" t="s">
        <v>20</v>
      </c>
      <c r="J17" s="50">
        <v>1</v>
      </c>
      <c r="K17" s="48"/>
      <c r="L17" s="49"/>
      <c r="M17" s="49"/>
      <c r="N17" s="53"/>
      <c r="O17" s="48"/>
      <c r="P17" s="49"/>
      <c r="Q17" s="49"/>
      <c r="R17" s="53"/>
      <c r="S17" s="46"/>
      <c r="T17" s="12"/>
      <c r="U17" s="12"/>
    </row>
    <row r="18" spans="1:21" ht="15" customHeight="1" x14ac:dyDescent="0.2">
      <c r="A18" s="137">
        <v>13</v>
      </c>
      <c r="B18" s="44"/>
      <c r="C18" s="45"/>
      <c r="D18" s="45"/>
      <c r="E18" s="67" t="s">
        <v>18</v>
      </c>
      <c r="F18" s="47" t="s">
        <v>57</v>
      </c>
      <c r="G18" s="68"/>
      <c r="H18" s="69"/>
      <c r="I18" s="49"/>
      <c r="J18" s="50"/>
      <c r="K18" s="48">
        <v>10</v>
      </c>
      <c r="L18" s="49">
        <v>10</v>
      </c>
      <c r="M18" s="49" t="s">
        <v>20</v>
      </c>
      <c r="N18" s="53">
        <v>4</v>
      </c>
      <c r="O18" s="48"/>
      <c r="P18" s="49"/>
      <c r="Q18" s="49"/>
      <c r="R18" s="53"/>
      <c r="S18" s="46" t="s">
        <v>23</v>
      </c>
      <c r="T18" s="12"/>
      <c r="U18" s="12"/>
    </row>
    <row r="19" spans="1:21" ht="35.25" customHeight="1" thickBot="1" x14ac:dyDescent="0.25">
      <c r="A19" s="137">
        <v>14</v>
      </c>
      <c r="B19" s="54"/>
      <c r="C19" s="55"/>
      <c r="D19" s="55"/>
      <c r="E19" s="56" t="s">
        <v>44</v>
      </c>
      <c r="F19" s="57" t="s">
        <v>48</v>
      </c>
      <c r="G19" s="73"/>
      <c r="H19" s="74"/>
      <c r="I19" s="59"/>
      <c r="J19" s="60"/>
      <c r="K19" s="58">
        <v>0</v>
      </c>
      <c r="L19" s="59">
        <v>0</v>
      </c>
      <c r="M19" s="59" t="s">
        <v>21</v>
      </c>
      <c r="N19" s="61">
        <v>0</v>
      </c>
      <c r="O19" s="75"/>
      <c r="P19" s="76"/>
      <c r="Q19" s="76"/>
      <c r="R19" s="77"/>
      <c r="S19" s="56" t="s">
        <v>68</v>
      </c>
      <c r="T19" s="12"/>
      <c r="U19" s="78"/>
    </row>
    <row r="20" spans="1:21" x14ac:dyDescent="0.2">
      <c r="A20" s="137">
        <v>15</v>
      </c>
      <c r="B20" s="79" t="s">
        <v>14</v>
      </c>
      <c r="C20" s="79" t="s">
        <v>25</v>
      </c>
      <c r="D20" s="36" t="s">
        <v>19</v>
      </c>
      <c r="E20" s="80" t="s">
        <v>35</v>
      </c>
      <c r="F20" s="38" t="s">
        <v>42</v>
      </c>
      <c r="G20" s="39">
        <v>7</v>
      </c>
      <c r="H20" s="40">
        <v>0</v>
      </c>
      <c r="I20" s="40" t="s">
        <v>20</v>
      </c>
      <c r="J20" s="41">
        <v>1</v>
      </c>
      <c r="K20" s="64"/>
      <c r="L20" s="65"/>
      <c r="M20" s="40"/>
      <c r="N20" s="66"/>
      <c r="O20" s="39"/>
      <c r="P20" s="40"/>
      <c r="Q20" s="40"/>
      <c r="R20" s="41"/>
      <c r="S20" s="81"/>
      <c r="T20" s="12"/>
      <c r="U20" s="12"/>
    </row>
    <row r="21" spans="1:21" ht="26.25" customHeight="1" x14ac:dyDescent="0.2">
      <c r="A21" s="137">
        <v>16</v>
      </c>
      <c r="B21" s="82"/>
      <c r="C21" s="82"/>
      <c r="D21" s="44"/>
      <c r="E21" s="67" t="s">
        <v>30</v>
      </c>
      <c r="F21" s="47" t="s">
        <v>33</v>
      </c>
      <c r="G21" s="48"/>
      <c r="H21" s="49"/>
      <c r="I21" s="49"/>
      <c r="J21" s="50"/>
      <c r="K21" s="68">
        <v>8</v>
      </c>
      <c r="L21" s="69">
        <v>0</v>
      </c>
      <c r="M21" s="49" t="s">
        <v>20</v>
      </c>
      <c r="N21" s="53">
        <v>4</v>
      </c>
      <c r="O21" s="48"/>
      <c r="P21" s="49"/>
      <c r="Q21" s="49"/>
      <c r="R21" s="50"/>
      <c r="S21" s="130" t="s">
        <v>69</v>
      </c>
      <c r="T21" s="12"/>
      <c r="U21" s="12"/>
    </row>
    <row r="22" spans="1:21" ht="15" customHeight="1" x14ac:dyDescent="0.2">
      <c r="A22" s="137">
        <v>17</v>
      </c>
      <c r="B22" s="82"/>
      <c r="C22" s="82"/>
      <c r="D22" s="44"/>
      <c r="E22" s="83" t="s">
        <v>28</v>
      </c>
      <c r="F22" s="47" t="s">
        <v>40</v>
      </c>
      <c r="G22" s="48"/>
      <c r="H22" s="49"/>
      <c r="I22" s="49"/>
      <c r="J22" s="50"/>
      <c r="K22" s="68">
        <v>7</v>
      </c>
      <c r="L22" s="69">
        <v>0</v>
      </c>
      <c r="M22" s="49" t="s">
        <v>20</v>
      </c>
      <c r="N22" s="53">
        <v>1</v>
      </c>
      <c r="O22" s="48"/>
      <c r="P22" s="49"/>
      <c r="Q22" s="49"/>
      <c r="R22" s="50"/>
      <c r="S22" s="130" t="s">
        <v>69</v>
      </c>
      <c r="T22" s="12"/>
      <c r="U22" s="12"/>
    </row>
    <row r="23" spans="1:21" ht="15" customHeight="1" x14ac:dyDescent="0.2">
      <c r="A23" s="137">
        <v>18</v>
      </c>
      <c r="B23" s="82"/>
      <c r="C23" s="82"/>
      <c r="D23" s="44"/>
      <c r="E23" s="46" t="s">
        <v>37</v>
      </c>
      <c r="F23" s="47" t="s">
        <v>41</v>
      </c>
      <c r="G23" s="48"/>
      <c r="H23" s="49"/>
      <c r="I23" s="49"/>
      <c r="J23" s="50"/>
      <c r="K23" s="68">
        <v>10</v>
      </c>
      <c r="L23" s="69">
        <v>0</v>
      </c>
      <c r="M23" s="49" t="s">
        <v>20</v>
      </c>
      <c r="N23" s="53">
        <v>3</v>
      </c>
      <c r="O23" s="48"/>
      <c r="P23" s="49"/>
      <c r="Q23" s="49"/>
      <c r="R23" s="50"/>
      <c r="S23" s="130" t="s">
        <v>69</v>
      </c>
      <c r="T23" s="12"/>
      <c r="U23" s="12"/>
    </row>
    <row r="24" spans="1:21" ht="15" customHeight="1" x14ac:dyDescent="0.2">
      <c r="A24" s="137">
        <v>19</v>
      </c>
      <c r="B24" s="82"/>
      <c r="C24" s="82"/>
      <c r="D24" s="44"/>
      <c r="E24" s="46" t="s">
        <v>34</v>
      </c>
      <c r="F24" s="47" t="s">
        <v>43</v>
      </c>
      <c r="G24" s="68"/>
      <c r="H24" s="69"/>
      <c r="I24" s="49"/>
      <c r="J24" s="50"/>
      <c r="K24" s="68">
        <v>2</v>
      </c>
      <c r="L24" s="69">
        <v>0</v>
      </c>
      <c r="M24" s="49" t="s">
        <v>20</v>
      </c>
      <c r="N24" s="53">
        <v>3</v>
      </c>
      <c r="O24" s="48"/>
      <c r="P24" s="49"/>
      <c r="Q24" s="49"/>
      <c r="R24" s="50"/>
      <c r="S24" s="130" t="s">
        <v>69</v>
      </c>
      <c r="T24" s="12"/>
      <c r="U24" s="12"/>
    </row>
    <row r="25" spans="1:21" x14ac:dyDescent="0.2">
      <c r="A25" s="137">
        <v>20</v>
      </c>
      <c r="B25" s="82"/>
      <c r="C25" s="82"/>
      <c r="D25" s="44"/>
      <c r="E25" s="46" t="s">
        <v>31</v>
      </c>
      <c r="F25" s="47" t="s">
        <v>50</v>
      </c>
      <c r="G25" s="48"/>
      <c r="H25" s="49"/>
      <c r="I25" s="49"/>
      <c r="J25" s="50"/>
      <c r="K25" s="68">
        <v>11</v>
      </c>
      <c r="L25" s="69">
        <v>0</v>
      </c>
      <c r="M25" s="49" t="s">
        <v>20</v>
      </c>
      <c r="N25" s="53">
        <v>5</v>
      </c>
      <c r="O25" s="48"/>
      <c r="P25" s="49"/>
      <c r="Q25" s="49"/>
      <c r="R25" s="50"/>
      <c r="S25" s="130" t="s">
        <v>69</v>
      </c>
      <c r="T25" s="12"/>
      <c r="U25" s="78"/>
    </row>
    <row r="26" spans="1:21" ht="22.5" x14ac:dyDescent="0.2">
      <c r="A26" s="137">
        <v>21</v>
      </c>
      <c r="B26" s="82"/>
      <c r="C26" s="82"/>
      <c r="D26" s="44"/>
      <c r="E26" s="131" t="s">
        <v>71</v>
      </c>
      <c r="F26" s="132" t="s">
        <v>70</v>
      </c>
      <c r="G26" s="75"/>
      <c r="H26" s="76"/>
      <c r="I26" s="76"/>
      <c r="J26" s="133"/>
      <c r="K26" s="134"/>
      <c r="L26" s="135"/>
      <c r="M26" s="76"/>
      <c r="N26" s="77"/>
      <c r="O26" s="48">
        <v>0</v>
      </c>
      <c r="P26" s="49">
        <v>0</v>
      </c>
      <c r="Q26" s="49" t="s">
        <v>21</v>
      </c>
      <c r="R26" s="50">
        <v>0</v>
      </c>
      <c r="S26" s="136" t="s">
        <v>44</v>
      </c>
      <c r="T26" s="12"/>
      <c r="U26" s="78"/>
    </row>
    <row r="27" spans="1:21" ht="12" thickBot="1" x14ac:dyDescent="0.25">
      <c r="A27" s="137">
        <v>22</v>
      </c>
      <c r="B27" s="82"/>
      <c r="C27" s="82"/>
      <c r="D27" s="54"/>
      <c r="E27" s="84" t="s">
        <v>49</v>
      </c>
      <c r="F27" s="57" t="s">
        <v>64</v>
      </c>
      <c r="G27" s="58"/>
      <c r="H27" s="59"/>
      <c r="I27" s="59"/>
      <c r="J27" s="60"/>
      <c r="K27" s="73"/>
      <c r="L27" s="74"/>
      <c r="M27" s="59"/>
      <c r="N27" s="61"/>
      <c r="O27" s="58">
        <v>8</v>
      </c>
      <c r="P27" s="59">
        <v>0</v>
      </c>
      <c r="Q27" s="59" t="s">
        <v>20</v>
      </c>
      <c r="R27" s="60">
        <v>2</v>
      </c>
      <c r="S27" s="136" t="s">
        <v>44</v>
      </c>
      <c r="T27" s="12"/>
      <c r="U27" s="12"/>
    </row>
    <row r="28" spans="1:21" x14ac:dyDescent="0.2">
      <c r="A28" s="137">
        <v>23</v>
      </c>
      <c r="B28" s="82"/>
      <c r="C28" s="82"/>
      <c r="D28" s="36" t="s">
        <v>16</v>
      </c>
      <c r="E28" s="85" t="s">
        <v>45</v>
      </c>
      <c r="F28" s="38" t="s">
        <v>65</v>
      </c>
      <c r="G28" s="39">
        <v>0</v>
      </c>
      <c r="H28" s="40">
        <v>20</v>
      </c>
      <c r="I28" s="40" t="s">
        <v>20</v>
      </c>
      <c r="J28" s="41">
        <v>5</v>
      </c>
      <c r="K28" s="64"/>
      <c r="L28" s="65"/>
      <c r="M28" s="40"/>
      <c r="N28" s="66"/>
      <c r="O28" s="86"/>
      <c r="P28" s="87"/>
      <c r="Q28" s="87"/>
      <c r="R28" s="88"/>
      <c r="S28" s="80"/>
      <c r="T28" s="12"/>
      <c r="U28" s="12"/>
    </row>
    <row r="29" spans="1:21" x14ac:dyDescent="0.2">
      <c r="A29" s="137">
        <v>24</v>
      </c>
      <c r="B29" s="82"/>
      <c r="C29" s="82"/>
      <c r="D29" s="44"/>
      <c r="E29" s="72" t="s">
        <v>46</v>
      </c>
      <c r="F29" s="47" t="s">
        <v>66</v>
      </c>
      <c r="G29" s="48"/>
      <c r="H29" s="49"/>
      <c r="I29" s="49"/>
      <c r="J29" s="50"/>
      <c r="K29" s="68">
        <v>0</v>
      </c>
      <c r="L29" s="69">
        <v>47</v>
      </c>
      <c r="M29" s="49" t="s">
        <v>20</v>
      </c>
      <c r="N29" s="53">
        <v>9</v>
      </c>
      <c r="O29" s="48"/>
      <c r="P29" s="49" t="s">
        <v>17</v>
      </c>
      <c r="Q29" s="49"/>
      <c r="R29" s="53" t="s">
        <v>17</v>
      </c>
      <c r="S29" s="67" t="s">
        <v>45</v>
      </c>
      <c r="T29" s="12"/>
      <c r="U29" s="12"/>
    </row>
    <row r="30" spans="1:21" ht="27" customHeight="1" thickBot="1" x14ac:dyDescent="0.25">
      <c r="A30" s="137">
        <v>25</v>
      </c>
      <c r="B30" s="89"/>
      <c r="C30" s="89"/>
      <c r="D30" s="54"/>
      <c r="E30" s="90" t="s">
        <v>47</v>
      </c>
      <c r="F30" s="57" t="s">
        <v>67</v>
      </c>
      <c r="G30" s="58"/>
      <c r="H30" s="59"/>
      <c r="I30" s="59"/>
      <c r="J30" s="60"/>
      <c r="K30" s="73"/>
      <c r="L30" s="74" t="s">
        <v>17</v>
      </c>
      <c r="M30" s="59"/>
      <c r="N30" s="61" t="s">
        <v>17</v>
      </c>
      <c r="O30" s="58">
        <v>0</v>
      </c>
      <c r="P30" s="59">
        <v>13</v>
      </c>
      <c r="Q30" s="59" t="s">
        <v>20</v>
      </c>
      <c r="R30" s="61">
        <v>4</v>
      </c>
      <c r="S30" s="56" t="s">
        <v>46</v>
      </c>
      <c r="T30" s="12"/>
      <c r="U30" s="12"/>
    </row>
    <row r="31" spans="1:21" ht="12" thickBot="1" x14ac:dyDescent="0.25">
      <c r="A31" s="137">
        <v>26</v>
      </c>
      <c r="B31" s="91"/>
      <c r="C31" s="92"/>
      <c r="D31" s="92"/>
      <c r="E31" s="93" t="s">
        <v>6</v>
      </c>
      <c r="F31" s="94" t="s">
        <v>51</v>
      </c>
      <c r="G31" s="95"/>
      <c r="H31" s="96"/>
      <c r="I31" s="96"/>
      <c r="J31" s="97"/>
      <c r="K31" s="98"/>
      <c r="L31" s="96"/>
      <c r="M31" s="96"/>
      <c r="N31" s="99"/>
      <c r="O31" s="95">
        <v>0</v>
      </c>
      <c r="P31" s="96">
        <v>5</v>
      </c>
      <c r="Q31" s="96" t="s">
        <v>20</v>
      </c>
      <c r="R31" s="99">
        <v>10</v>
      </c>
      <c r="S31" s="100"/>
      <c r="T31" s="12"/>
      <c r="U31" s="12"/>
    </row>
    <row r="32" spans="1:21" ht="12" thickBot="1" x14ac:dyDescent="0.25">
      <c r="A32" s="101"/>
      <c r="B32" s="101"/>
      <c r="C32" s="101"/>
      <c r="D32" s="71"/>
      <c r="E32" s="102"/>
      <c r="F32" s="103"/>
      <c r="G32" s="118" t="s">
        <v>75</v>
      </c>
      <c r="H32" s="119" t="s">
        <v>76</v>
      </c>
      <c r="I32" s="119" t="s">
        <v>77</v>
      </c>
      <c r="J32" s="120" t="s">
        <v>10</v>
      </c>
      <c r="K32" s="118" t="s">
        <v>75</v>
      </c>
      <c r="L32" s="119" t="s">
        <v>76</v>
      </c>
      <c r="M32" s="119" t="s">
        <v>77</v>
      </c>
      <c r="N32" s="120" t="s">
        <v>10</v>
      </c>
      <c r="O32" s="118" t="s">
        <v>75</v>
      </c>
      <c r="P32" s="119" t="s">
        <v>76</v>
      </c>
      <c r="Q32" s="119" t="s">
        <v>77</v>
      </c>
      <c r="R32" s="120" t="s">
        <v>10</v>
      </c>
      <c r="S32" s="104"/>
      <c r="T32" s="12"/>
      <c r="U32" s="105"/>
    </row>
    <row r="33" spans="5:20" x14ac:dyDescent="0.2">
      <c r="E33" s="1" t="s">
        <v>78</v>
      </c>
      <c r="F33" s="112"/>
      <c r="G33" s="42">
        <f>SUM(G6:G31)</f>
        <v>120</v>
      </c>
      <c r="H33" s="43">
        <f>SUM(H6:H31)</f>
        <v>40</v>
      </c>
      <c r="I33" s="43"/>
      <c r="J33" s="121">
        <f>SUM(J6:J31)</f>
        <v>36</v>
      </c>
      <c r="K33" s="42">
        <f>SUM(K6:K31)</f>
        <v>68</v>
      </c>
      <c r="L33" s="43">
        <f>SUM(L6:L31)</f>
        <v>82</v>
      </c>
      <c r="M33" s="43"/>
      <c r="N33" s="121">
        <f>SUM(N6:N31)</f>
        <v>38</v>
      </c>
      <c r="O33" s="42">
        <f>SUM(O6:O31)</f>
        <v>8</v>
      </c>
      <c r="P33" s="43">
        <f>SUM(P6:P31)</f>
        <v>18</v>
      </c>
      <c r="Q33" s="43"/>
      <c r="R33" s="121">
        <f>SUM(R6:R31)</f>
        <v>16</v>
      </c>
      <c r="S33" s="112" t="s">
        <v>88</v>
      </c>
      <c r="T33" s="2"/>
    </row>
    <row r="34" spans="5:20" x14ac:dyDescent="0.2">
      <c r="E34" s="3" t="s">
        <v>79</v>
      </c>
      <c r="F34" s="113"/>
      <c r="G34" s="51"/>
      <c r="H34" s="52"/>
      <c r="I34" s="52">
        <f>COUNTIF(I6:I31,"k")</f>
        <v>1</v>
      </c>
      <c r="J34" s="122"/>
      <c r="K34" s="51"/>
      <c r="L34" s="52"/>
      <c r="M34" s="52">
        <f>COUNTIF(M6:M31,"k")</f>
        <v>2</v>
      </c>
      <c r="N34" s="122"/>
      <c r="O34" s="51"/>
      <c r="P34" s="52"/>
      <c r="Q34" s="52">
        <f>COUNTIF(Q6:Q31,"k")</f>
        <v>0</v>
      </c>
      <c r="R34" s="122"/>
      <c r="S34" s="116" t="s">
        <v>79</v>
      </c>
      <c r="T34" s="50">
        <f>SUM(I34,M34,Q34)</f>
        <v>3</v>
      </c>
    </row>
    <row r="35" spans="5:20" x14ac:dyDescent="0.2">
      <c r="E35" s="3" t="s">
        <v>80</v>
      </c>
      <c r="F35" s="113"/>
      <c r="G35" s="51"/>
      <c r="H35" s="52"/>
      <c r="I35" s="52">
        <f>COUNTIF(I6:I31,"é")</f>
        <v>11</v>
      </c>
      <c r="J35" s="122"/>
      <c r="K35" s="51"/>
      <c r="L35" s="52"/>
      <c r="M35" s="52">
        <f>COUNTIF(M6:M31,"é")</f>
        <v>7</v>
      </c>
      <c r="N35" s="122"/>
      <c r="O35" s="51"/>
      <c r="P35" s="52"/>
      <c r="Q35" s="52">
        <f>COUNTIF(Q6:Q31,"é")</f>
        <v>3</v>
      </c>
      <c r="R35" s="122"/>
      <c r="S35" s="116" t="s">
        <v>80</v>
      </c>
      <c r="T35" s="50">
        <f>SUM(I35,M35,Q35)</f>
        <v>21</v>
      </c>
    </row>
    <row r="36" spans="5:20" x14ac:dyDescent="0.2">
      <c r="E36" s="3" t="s">
        <v>87</v>
      </c>
      <c r="F36" s="113"/>
      <c r="G36" s="51"/>
      <c r="H36" s="52"/>
      <c r="I36" s="52">
        <f>COUNTIF(I6:I31,"hv")</f>
        <v>0</v>
      </c>
      <c r="J36" s="122"/>
      <c r="K36" s="51"/>
      <c r="L36" s="52"/>
      <c r="M36" s="52">
        <f>COUNTIF(M6:M31,"hv")</f>
        <v>1</v>
      </c>
      <c r="N36" s="122"/>
      <c r="O36" s="51"/>
      <c r="P36" s="52"/>
      <c r="Q36" s="52">
        <f>COUNTIF(Q6:Q31,"hv")</f>
        <v>1</v>
      </c>
      <c r="R36" s="122"/>
      <c r="S36" s="116" t="s">
        <v>87</v>
      </c>
      <c r="T36" s="50">
        <f>SUM(I36,M36,Q36)</f>
        <v>2</v>
      </c>
    </row>
    <row r="37" spans="5:20" x14ac:dyDescent="0.2">
      <c r="E37" s="4" t="s">
        <v>81</v>
      </c>
      <c r="F37" s="114"/>
      <c r="G37" s="51"/>
      <c r="H37" s="52"/>
      <c r="I37" s="52">
        <f>+I34+I35+I36</f>
        <v>12</v>
      </c>
      <c r="J37" s="122"/>
      <c r="K37" s="51"/>
      <c r="L37" s="52"/>
      <c r="M37" s="52">
        <f t="shared" ref="M37:Q37" si="0">+M34+M35+M36</f>
        <v>10</v>
      </c>
      <c r="N37" s="122"/>
      <c r="O37" s="51"/>
      <c r="P37" s="52"/>
      <c r="Q37" s="52">
        <f t="shared" si="0"/>
        <v>4</v>
      </c>
      <c r="R37" s="122"/>
      <c r="S37" s="117" t="s">
        <v>89</v>
      </c>
      <c r="T37" s="50">
        <f>SUM(I37,M37,Q37)</f>
        <v>26</v>
      </c>
    </row>
    <row r="38" spans="5:20" ht="12" thickBot="1" x14ac:dyDescent="0.25">
      <c r="E38" s="5" t="s">
        <v>82</v>
      </c>
      <c r="F38" s="115"/>
      <c r="G38" s="123"/>
      <c r="H38" s="124"/>
      <c r="I38" s="124">
        <f>+G33+H33</f>
        <v>160</v>
      </c>
      <c r="J38" s="125"/>
      <c r="K38" s="123"/>
      <c r="L38" s="124"/>
      <c r="M38" s="124">
        <f>+K33+L33</f>
        <v>150</v>
      </c>
      <c r="N38" s="125"/>
      <c r="O38" s="123"/>
      <c r="P38" s="124"/>
      <c r="Q38" s="124">
        <f>+O33+P33</f>
        <v>26</v>
      </c>
      <c r="R38" s="125"/>
      <c r="S38" s="117" t="s">
        <v>82</v>
      </c>
      <c r="T38" s="50">
        <f>SUM(I38,M38,Q38)</f>
        <v>336</v>
      </c>
    </row>
    <row r="39" spans="5:20" ht="12" thickBot="1" x14ac:dyDescent="0.25">
      <c r="E39" s="110"/>
      <c r="F39" s="110"/>
      <c r="S39" s="111" t="s">
        <v>90</v>
      </c>
      <c r="T39" s="60">
        <f>SUM(J33,N33,R33)</f>
        <v>90</v>
      </c>
    </row>
    <row r="40" spans="5:20" ht="12" thickBot="1" x14ac:dyDescent="0.25"/>
    <row r="41" spans="5:20" ht="12" thickBot="1" x14ac:dyDescent="0.25">
      <c r="E41" s="126" t="s">
        <v>91</v>
      </c>
    </row>
    <row r="42" spans="5:20" x14ac:dyDescent="0.2">
      <c r="E42" s="127" t="s">
        <v>97</v>
      </c>
    </row>
    <row r="43" spans="5:20" x14ac:dyDescent="0.2">
      <c r="E43" s="127" t="s">
        <v>98</v>
      </c>
    </row>
    <row r="44" spans="5:20" x14ac:dyDescent="0.2">
      <c r="E44" s="127" t="s">
        <v>92</v>
      </c>
    </row>
    <row r="45" spans="5:20" x14ac:dyDescent="0.2">
      <c r="E45" s="128" t="s">
        <v>93</v>
      </c>
    </row>
    <row r="46" spans="5:20" x14ac:dyDescent="0.2">
      <c r="E46" s="128" t="s">
        <v>94</v>
      </c>
    </row>
    <row r="47" spans="5:20" x14ac:dyDescent="0.2">
      <c r="E47" s="128" t="s">
        <v>95</v>
      </c>
    </row>
    <row r="48" spans="5:20" ht="12" thickBot="1" x14ac:dyDescent="0.25">
      <c r="E48" s="129" t="s">
        <v>96</v>
      </c>
    </row>
  </sheetData>
  <mergeCells count="26">
    <mergeCell ref="E39:F39"/>
    <mergeCell ref="S33:T33"/>
    <mergeCell ref="E2:R2"/>
    <mergeCell ref="E33:F33"/>
    <mergeCell ref="E34:F34"/>
    <mergeCell ref="E35:F35"/>
    <mergeCell ref="E36:F36"/>
    <mergeCell ref="E37:F37"/>
    <mergeCell ref="E38:F38"/>
    <mergeCell ref="A3:A4"/>
    <mergeCell ref="S3:S5"/>
    <mergeCell ref="B3:D4"/>
    <mergeCell ref="E3:E4"/>
    <mergeCell ref="F3:F4"/>
    <mergeCell ref="G1:R1"/>
    <mergeCell ref="G3:J3"/>
    <mergeCell ref="K3:N3"/>
    <mergeCell ref="O3:R3"/>
    <mergeCell ref="F5:R5"/>
    <mergeCell ref="B20:B30"/>
    <mergeCell ref="B31:D31"/>
    <mergeCell ref="C20:C30"/>
    <mergeCell ref="D20:D27"/>
    <mergeCell ref="D28:D30"/>
    <mergeCell ref="B10:D19"/>
    <mergeCell ref="B6:D9"/>
  </mergeCells>
  <pageMargins left="0.70866141732283472" right="0.70866141732283472" top="0.74803149606299213" bottom="0.74803149606299213" header="0.31496062992125984" footer="0.31496062992125984"/>
  <pageSetup paperSize="8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 Légijármű üzemeltető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Műszaki környezeti szakmérnöki szakirányú továbbképzési szak</dc:title>
  <dc:creator>Dr. Godó Zoltán Attila</dc:creator>
  <cp:lastModifiedBy>local.user</cp:lastModifiedBy>
  <cp:lastPrinted>2020-03-06T11:42:41Z</cp:lastPrinted>
  <dcterms:created xsi:type="dcterms:W3CDTF">2010-03-11T10:00:11Z</dcterms:created>
  <dcterms:modified xsi:type="dcterms:W3CDTF">2021-05-05T10:47:45Z</dcterms:modified>
</cp:coreProperties>
</file>